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.nr 3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<sst xmlns="http://schemas.openxmlformats.org/spreadsheetml/2006/main" count="55" uniqueCount="37">
  <si>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Dział</t>
  </si>
  <si>
    <t>Rozdział</t>
  </si>
  <si>
    <t>z tego:</t>
  </si>
  <si>
    <t>Nazwa zadania</t>
  </si>
  <si>
    <t>wydatki bieżące</t>
  </si>
  <si>
    <t>Administracja publiczna</t>
  </si>
  <si>
    <t>Urzędy wojewódzkie</t>
  </si>
  <si>
    <t xml:space="preserve"> -</t>
  </si>
  <si>
    <t>Urzędy nacz.org.wł.państw.kontr.i ochr.pr.oraz sąd.</t>
  </si>
  <si>
    <t>Pomoc społeczna</t>
  </si>
  <si>
    <t>Nacz.org.wł.państw.kontr.i ochr.pr.oraz sądownictwa</t>
  </si>
  <si>
    <t>Zwiększenie</t>
  </si>
  <si>
    <t>Zmniejszenie</t>
  </si>
  <si>
    <t>w tym</t>
  </si>
  <si>
    <t>Plan po zmianie</t>
  </si>
  <si>
    <t xml:space="preserve">Dochody dotacji ogółem       Plan po zmianie
</t>
  </si>
  <si>
    <t>wydatki majątk.</t>
  </si>
  <si>
    <t>Plan przed zmianą</t>
  </si>
  <si>
    <t>Dodatki mieszkaniowe</t>
  </si>
  <si>
    <t>Świadczenia wychowawcze</t>
  </si>
  <si>
    <t>Rodzina</t>
  </si>
  <si>
    <t>Świadcz.rodzinne, świadcz.z funduszu aliment.oraz składki na ubezp.emeryt.i rentowe z ubezp.społecznego</t>
  </si>
  <si>
    <t>Ośrodki pomocy społecznej</t>
  </si>
  <si>
    <t>Karta Dużej Rodziny</t>
  </si>
  <si>
    <t>Rolnictwo i łowiectwo</t>
  </si>
  <si>
    <t>Pozostała dzialalność</t>
  </si>
  <si>
    <t>010</t>
  </si>
  <si>
    <t>01095</t>
  </si>
  <si>
    <t>Wspieranie Rodziny</t>
  </si>
  <si>
    <t>Dochody i wydatki związane z realizacją zadań z zakresu administracji rządowej i innych zleconych odrębnymi ustawami na 2019 rok</t>
  </si>
  <si>
    <t>Skł.na ubezp.zdr.opł.za os.pobier.świadcz.z pom.społ.</t>
  </si>
  <si>
    <t>Wybory do Parlamentu Europejskiego</t>
  </si>
  <si>
    <t>Oświata i wychowanie</t>
  </si>
  <si>
    <t>Zapewnienie uczniom prawa do bezpłatnego dostępu do podręczników, mat. eduk. lub materiałów ćwiczeniowych</t>
  </si>
  <si>
    <t>Ogółem</t>
  </si>
  <si>
    <t>Wybory do Sejmu RP i do Senatu RP</t>
  </si>
  <si>
    <t>Załącznik Nr 3                                                                                            zmieniający  Uchwałę Budżetową  na rok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</si>
</sst>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4" xfId="0" applyNumberFormat="1" applyFont="1" applyFill="1" applyBorder="1" applyAlignment="1">
      <alignment horizontal="right" vertical="center"/>
    </xf>
    <xf numFmtId="3" fontId="1" fillId="34" borderId="13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4" fontId="1" fillId="34" borderId="13" xfId="0" applyNumberFormat="1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5" borderId="19" xfId="0" applyFill="1" applyBorder="1" applyAlignment="1">
      <alignment horizontal="center" vertical="center"/>
    </xf>
    <xf numFmtId="49" fontId="0" fillId="35" borderId="20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4" fontId="1" fillId="35" borderId="12" xfId="0" applyNumberFormat="1" applyFont="1" applyFill="1" applyBorder="1" applyAlignment="1">
      <alignment horizontal="right" vertical="center"/>
    </xf>
    <xf numFmtId="4" fontId="0" fillId="35" borderId="20" xfId="0" applyNumberFormat="1" applyFont="1" applyFill="1" applyBorder="1" applyAlignment="1">
      <alignment horizontal="right" vertical="center"/>
    </xf>
    <xf numFmtId="4" fontId="1" fillId="35" borderId="14" xfId="0" applyNumberFormat="1" applyFont="1" applyFill="1" applyBorder="1" applyAlignment="1">
      <alignment horizontal="right" vertical="center"/>
    </xf>
    <xf numFmtId="3" fontId="0" fillId="35" borderId="2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0" fillId="35" borderId="20" xfId="0" applyFill="1" applyBorder="1" applyAlignment="1">
      <alignment horizontal="center" vertical="center"/>
    </xf>
    <xf numFmtId="4" fontId="1" fillId="35" borderId="22" xfId="0" applyNumberFormat="1" applyFont="1" applyFill="1" applyBorder="1" applyAlignment="1">
      <alignment horizontal="right" vertical="center"/>
    </xf>
    <xf numFmtId="4" fontId="0" fillId="35" borderId="23" xfId="0" applyNumberFormat="1" applyFont="1" applyFill="1" applyBorder="1" applyAlignment="1">
      <alignment horizontal="right" vertical="center"/>
    </xf>
    <xf numFmtId="3" fontId="0" fillId="35" borderId="24" xfId="0" applyNumberFormat="1" applyFill="1" applyBorder="1" applyAlignment="1">
      <alignment horizontal="right" vertical="center"/>
    </xf>
    <xf numFmtId="4" fontId="1" fillId="35" borderId="25" xfId="0" applyNumberFormat="1" applyFont="1" applyFill="1" applyBorder="1" applyAlignment="1">
      <alignment horizontal="right" vertical="center"/>
    </xf>
    <xf numFmtId="4" fontId="1" fillId="35" borderId="20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center" vertical="center"/>
    </xf>
    <xf numFmtId="0" fontId="0" fillId="35" borderId="26" xfId="0" applyFill="1" applyBorder="1" applyAlignment="1">
      <alignment vertical="center"/>
    </xf>
    <xf numFmtId="4" fontId="1" fillId="35" borderId="18" xfId="0" applyNumberFormat="1" applyFont="1" applyFill="1" applyBorder="1" applyAlignment="1">
      <alignment horizontal="right" vertical="center"/>
    </xf>
    <xf numFmtId="4" fontId="0" fillId="35" borderId="27" xfId="0" applyNumberFormat="1" applyFont="1" applyFill="1" applyBorder="1" applyAlignment="1">
      <alignment horizontal="right" vertical="center"/>
    </xf>
    <xf numFmtId="4" fontId="1" fillId="35" borderId="27" xfId="0" applyNumberFormat="1" applyFont="1" applyFill="1" applyBorder="1" applyAlignment="1">
      <alignment horizontal="right" vertical="center"/>
    </xf>
    <xf numFmtId="3" fontId="0" fillId="35" borderId="21" xfId="0" applyNumberForma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 wrapText="1"/>
    </xf>
    <xf numFmtId="0" fontId="0" fillId="35" borderId="23" xfId="0" applyFill="1" applyBorder="1" applyAlignment="1">
      <alignment horizontal="center" vertical="center"/>
    </xf>
    <xf numFmtId="0" fontId="0" fillId="35" borderId="23" xfId="0" applyFill="1" applyBorder="1" applyAlignment="1">
      <alignment vertical="center"/>
    </xf>
    <xf numFmtId="4" fontId="0" fillId="35" borderId="23" xfId="0" applyNumberFormat="1" applyFont="1" applyFill="1" applyBorder="1" applyAlignment="1">
      <alignment horizontal="right" vertical="center"/>
    </xf>
    <xf numFmtId="4" fontId="0" fillId="35" borderId="22" xfId="0" applyNumberFormat="1" applyFont="1" applyFill="1" applyBorder="1" applyAlignment="1">
      <alignment horizontal="right" vertical="center"/>
    </xf>
    <xf numFmtId="4" fontId="1" fillId="35" borderId="2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 wrapText="1"/>
    </xf>
    <xf numFmtId="4" fontId="0" fillId="35" borderId="25" xfId="0" applyNumberFormat="1" applyFont="1" applyFill="1" applyBorder="1" applyAlignment="1">
      <alignment horizontal="right" vertical="center"/>
    </xf>
    <xf numFmtId="3" fontId="0" fillId="35" borderId="29" xfId="0" applyNumberFormat="1" applyFill="1" applyBorder="1" applyAlignment="1">
      <alignment horizontal="right" vertical="center"/>
    </xf>
    <xf numFmtId="4" fontId="1" fillId="35" borderId="30" xfId="0" applyNumberFormat="1" applyFont="1" applyFill="1" applyBorder="1" applyAlignment="1">
      <alignment horizontal="right" vertical="center"/>
    </xf>
    <xf numFmtId="4" fontId="1" fillId="35" borderId="31" xfId="0" applyNumberFormat="1" applyFont="1" applyFill="1" applyBorder="1" applyAlignment="1">
      <alignment horizontal="right" vertical="center"/>
    </xf>
    <xf numFmtId="0" fontId="0" fillId="35" borderId="22" xfId="0" applyFill="1" applyBorder="1" applyAlignment="1">
      <alignment horizontal="center" vertical="center"/>
    </xf>
    <xf numFmtId="0" fontId="0" fillId="35" borderId="22" xfId="0" applyFill="1" applyBorder="1" applyAlignment="1">
      <alignment vertical="center"/>
    </xf>
    <xf numFmtId="4" fontId="0" fillId="35" borderId="12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/>
    </xf>
    <xf numFmtId="0" fontId="5" fillId="34" borderId="32" xfId="0" applyFont="1" applyFill="1" applyBorder="1" applyAlignment="1">
      <alignment horizontal="center" vertical="justify" wrapText="1"/>
    </xf>
    <xf numFmtId="0" fontId="5" fillId="34" borderId="33" xfId="0" applyFont="1" applyFill="1" applyBorder="1" applyAlignment="1">
      <alignment horizontal="center" vertical="justify"/>
    </xf>
    <xf numFmtId="0" fontId="5" fillId="34" borderId="3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2">
      <selection activeCell="E29" sqref="E29"/>
    </sheetView>
  </sheetViews>
  <sheetFormatPr defaultColWidth="9.140625" defaultRowHeight="12.75"/>
  <cols>
    <col min="1" max="1" width="7.140625" style="3" customWidth="1"/>
    <col min="2" max="2" width="9.00390625" style="3" customWidth="1"/>
    <col min="3" max="3" width="49.00390625" style="1" customWidth="1"/>
    <col min="4" max="4" width="12.140625" style="1" customWidth="1"/>
    <col min="5" max="5" width="12.00390625" style="1" customWidth="1"/>
    <col min="6" max="6" width="12.140625" style="1" customWidth="1"/>
    <col min="7" max="7" width="11.7109375" style="1" customWidth="1"/>
    <col min="8" max="8" width="13.00390625" style="1" customWidth="1"/>
    <col min="9" max="9" width="12.140625" style="1" customWidth="1"/>
    <col min="10" max="10" width="8.140625" style="0" customWidth="1"/>
  </cols>
  <sheetData>
    <row r="1" spans="6:10" ht="30.75" customHeight="1">
      <c r="F1" s="71" t="s">
        <v>36</v>
      </c>
      <c r="G1" s="71"/>
      <c r="H1" s="71"/>
      <c r="I1" s="71"/>
      <c r="J1" s="71"/>
    </row>
    <row r="2" spans="1:10" s="9" customFormat="1" ht="23.25" customHeight="1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</row>
    <row r="3" ht="9.75" customHeight="1" thickBot="1">
      <c r="J3" s="2"/>
    </row>
    <row r="4" spans="1:27" s="5" customFormat="1" ht="31.5" customHeight="1" thickBot="1">
      <c r="A4" s="78" t="s">
        <v>0</v>
      </c>
      <c r="B4" s="80" t="s">
        <v>1</v>
      </c>
      <c r="C4" s="80" t="s">
        <v>3</v>
      </c>
      <c r="D4" s="67" t="s">
        <v>15</v>
      </c>
      <c r="E4" s="69" t="s">
        <v>17</v>
      </c>
      <c r="F4" s="74" t="s">
        <v>13</v>
      </c>
      <c r="G4" s="75"/>
      <c r="H4" s="69" t="s">
        <v>14</v>
      </c>
      <c r="I4" s="72" t="s">
        <v>2</v>
      </c>
      <c r="J4" s="7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5" customFormat="1" ht="33.75" customHeight="1" thickBot="1">
      <c r="A5" s="79"/>
      <c r="B5" s="81"/>
      <c r="C5" s="81"/>
      <c r="D5" s="68"/>
      <c r="E5" s="70"/>
      <c r="F5" s="29" t="s">
        <v>11</v>
      </c>
      <c r="G5" s="29" t="s">
        <v>12</v>
      </c>
      <c r="H5" s="70"/>
      <c r="I5" s="28" t="s">
        <v>4</v>
      </c>
      <c r="J5" s="14" t="s">
        <v>16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9.75" customHeight="1" thickBo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7">
        <v>10</v>
      </c>
      <c r="K6" s="7"/>
      <c r="L6" s="7"/>
      <c r="M6" s="7"/>
      <c r="N6" s="7"/>
      <c r="O6" s="3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4" customFormat="1" ht="19.5" customHeight="1" thickBot="1">
      <c r="A7" s="18" t="s">
        <v>26</v>
      </c>
      <c r="B7" s="19"/>
      <c r="C7" s="20" t="s">
        <v>24</v>
      </c>
      <c r="D7" s="21">
        <f>SUM(H7)</f>
        <v>1001589.27</v>
      </c>
      <c r="E7" s="21">
        <f>SUM(E8)</f>
        <v>1001589.27</v>
      </c>
      <c r="F7" s="65">
        <f>SUM(F8)</f>
        <v>0</v>
      </c>
      <c r="G7" s="21"/>
      <c r="H7" s="21">
        <f>SUM(E7+F7-G7)</f>
        <v>1001589.27</v>
      </c>
      <c r="I7" s="22">
        <f>SUM(H7)</f>
        <v>1001589.27</v>
      </c>
      <c r="J7" s="23" t="s">
        <v>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10" s="38" customFormat="1" ht="19.5" customHeight="1" thickBot="1">
      <c r="A8" s="31"/>
      <c r="B8" s="32" t="s">
        <v>27</v>
      </c>
      <c r="C8" s="33" t="s">
        <v>25</v>
      </c>
      <c r="D8" s="34">
        <f aca="true" t="shared" si="0" ref="D8:D26">SUM(H8)</f>
        <v>1001589.27</v>
      </c>
      <c r="E8" s="34">
        <v>1001589.27</v>
      </c>
      <c r="F8" s="35"/>
      <c r="G8" s="35"/>
      <c r="H8" s="65">
        <f aca="true" t="shared" si="1" ref="H8:H25">SUM(E8+F8-G8)</f>
        <v>1001589.27</v>
      </c>
      <c r="I8" s="36">
        <f aca="true" t="shared" si="2" ref="I8:I26">SUM(H8)</f>
        <v>1001589.27</v>
      </c>
      <c r="J8" s="37" t="s">
        <v>7</v>
      </c>
    </row>
    <row r="9" spans="1:27" s="4" customFormat="1" ht="19.5" customHeight="1" thickBot="1">
      <c r="A9" s="24">
        <v>750</v>
      </c>
      <c r="B9" s="19"/>
      <c r="C9" s="20" t="s">
        <v>5</v>
      </c>
      <c r="D9" s="21">
        <f t="shared" si="0"/>
        <v>66668</v>
      </c>
      <c r="E9" s="21">
        <f>SUM(E10)</f>
        <v>66668</v>
      </c>
      <c r="F9" s="21">
        <f>SUM(F10)</f>
        <v>0</v>
      </c>
      <c r="G9" s="21"/>
      <c r="H9" s="66">
        <f>SUM(E9+F9-G9)</f>
        <v>66668</v>
      </c>
      <c r="I9" s="22">
        <f>SUM(H9)</f>
        <v>66668</v>
      </c>
      <c r="J9" s="23" t="s">
        <v>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10" s="38" customFormat="1" ht="19.5" customHeight="1" thickBot="1">
      <c r="A10" s="31"/>
      <c r="B10" s="39">
        <v>75011</v>
      </c>
      <c r="C10" s="33" t="s">
        <v>6</v>
      </c>
      <c r="D10" s="34">
        <f t="shared" si="0"/>
        <v>66668</v>
      </c>
      <c r="E10" s="34">
        <v>66668</v>
      </c>
      <c r="F10" s="35"/>
      <c r="G10" s="35"/>
      <c r="H10" s="35">
        <f t="shared" si="1"/>
        <v>66668</v>
      </c>
      <c r="I10" s="36">
        <f t="shared" si="2"/>
        <v>66668</v>
      </c>
      <c r="J10" s="37" t="s">
        <v>7</v>
      </c>
    </row>
    <row r="11" spans="1:27" s="4" customFormat="1" ht="19.5" customHeight="1" thickBot="1">
      <c r="A11" s="24">
        <v>751</v>
      </c>
      <c r="B11" s="19"/>
      <c r="C11" s="20" t="s">
        <v>8</v>
      </c>
      <c r="D11" s="21">
        <f t="shared" si="0"/>
        <v>80210</v>
      </c>
      <c r="E11" s="21">
        <f>SUM(E12:E14)</f>
        <v>80210</v>
      </c>
      <c r="F11" s="21">
        <f>SUM(F12:F14)</f>
        <v>0</v>
      </c>
      <c r="G11" s="21"/>
      <c r="H11" s="21">
        <f t="shared" si="1"/>
        <v>80210</v>
      </c>
      <c r="I11" s="22">
        <f t="shared" si="2"/>
        <v>80210</v>
      </c>
      <c r="J11" s="23" t="s">
        <v>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10" s="38" customFormat="1" ht="19.5" customHeight="1">
      <c r="A12" s="31"/>
      <c r="B12" s="63">
        <v>75101</v>
      </c>
      <c r="C12" s="64" t="s">
        <v>10</v>
      </c>
      <c r="D12" s="40">
        <f t="shared" si="0"/>
        <v>1219</v>
      </c>
      <c r="E12" s="40">
        <v>1219</v>
      </c>
      <c r="F12" s="41"/>
      <c r="G12" s="41"/>
      <c r="H12" s="55">
        <f t="shared" si="1"/>
        <v>1219</v>
      </c>
      <c r="I12" s="40">
        <f t="shared" si="2"/>
        <v>1219</v>
      </c>
      <c r="J12" s="42" t="s">
        <v>7</v>
      </c>
    </row>
    <row r="13" spans="1:10" s="38" customFormat="1" ht="19.5" customHeight="1">
      <c r="A13" s="31"/>
      <c r="B13" s="39">
        <v>75108</v>
      </c>
      <c r="C13" s="33" t="s">
        <v>35</v>
      </c>
      <c r="D13" s="43">
        <f t="shared" si="0"/>
        <v>39749</v>
      </c>
      <c r="E13" s="43">
        <v>39749</v>
      </c>
      <c r="F13" s="41"/>
      <c r="G13" s="41"/>
      <c r="H13" s="35">
        <f>SUM(E13+F13-G13)</f>
        <v>39749</v>
      </c>
      <c r="I13" s="44">
        <f t="shared" si="2"/>
        <v>39749</v>
      </c>
      <c r="J13" s="42" t="s">
        <v>7</v>
      </c>
    </row>
    <row r="14" spans="1:10" s="38" customFormat="1" ht="19.5" customHeight="1" thickBot="1">
      <c r="A14" s="31"/>
      <c r="B14" s="45">
        <v>75113</v>
      </c>
      <c r="C14" s="46" t="s">
        <v>31</v>
      </c>
      <c r="D14" s="47">
        <f t="shared" si="0"/>
        <v>39242</v>
      </c>
      <c r="E14" s="47">
        <v>39242</v>
      </c>
      <c r="F14" s="48"/>
      <c r="G14" s="35"/>
      <c r="H14" s="48">
        <f t="shared" si="1"/>
        <v>39242</v>
      </c>
      <c r="I14" s="49">
        <f t="shared" si="2"/>
        <v>39242</v>
      </c>
      <c r="J14" s="50"/>
    </row>
    <row r="15" spans="1:27" s="4" customFormat="1" ht="19.5" customHeight="1" thickBot="1">
      <c r="A15" s="24">
        <v>801</v>
      </c>
      <c r="B15" s="19"/>
      <c r="C15" s="20" t="s">
        <v>32</v>
      </c>
      <c r="D15" s="21">
        <f t="shared" si="0"/>
        <v>48776</v>
      </c>
      <c r="E15" s="21">
        <f>SUM(E16)</f>
        <v>48776</v>
      </c>
      <c r="F15" s="21">
        <f>SUM(F16)</f>
        <v>0</v>
      </c>
      <c r="G15" s="21">
        <f>SUM(G16)</f>
        <v>0</v>
      </c>
      <c r="H15" s="21">
        <f t="shared" si="1"/>
        <v>48776</v>
      </c>
      <c r="I15" s="22">
        <f t="shared" si="2"/>
        <v>48776</v>
      </c>
      <c r="J15" s="23" t="s">
        <v>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10" s="38" customFormat="1" ht="28.5" customHeight="1" thickBot="1">
      <c r="A16" s="31"/>
      <c r="B16" s="39">
        <v>80153</v>
      </c>
      <c r="C16" s="51" t="s">
        <v>33</v>
      </c>
      <c r="D16" s="34">
        <f t="shared" si="0"/>
        <v>48776</v>
      </c>
      <c r="E16" s="34">
        <v>48776</v>
      </c>
      <c r="F16" s="35"/>
      <c r="G16" s="35"/>
      <c r="H16" s="35">
        <f t="shared" si="1"/>
        <v>48776</v>
      </c>
      <c r="I16" s="36">
        <f t="shared" si="2"/>
        <v>48776</v>
      </c>
      <c r="J16" s="50" t="s">
        <v>7</v>
      </c>
    </row>
    <row r="17" spans="1:27" s="4" customFormat="1" ht="19.5" customHeight="1" thickBot="1">
      <c r="A17" s="24">
        <v>852</v>
      </c>
      <c r="B17" s="19"/>
      <c r="C17" s="20" t="s">
        <v>9</v>
      </c>
      <c r="D17" s="21">
        <f t="shared" si="0"/>
        <v>7648</v>
      </c>
      <c r="E17" s="21">
        <f>SUM(E18:E19)</f>
        <v>7825</v>
      </c>
      <c r="F17" s="21">
        <f>SUM(F18:F19)</f>
        <v>0</v>
      </c>
      <c r="G17" s="21">
        <f>SUM(G18:G19)</f>
        <v>177</v>
      </c>
      <c r="H17" s="21">
        <f t="shared" si="1"/>
        <v>7648</v>
      </c>
      <c r="I17" s="22">
        <f t="shared" si="2"/>
        <v>7648</v>
      </c>
      <c r="J17" s="23" t="s">
        <v>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10" s="38" customFormat="1" ht="19.5" customHeight="1">
      <c r="A18" s="31"/>
      <c r="B18" s="52">
        <v>85215</v>
      </c>
      <c r="C18" s="53" t="s">
        <v>18</v>
      </c>
      <c r="D18" s="40">
        <f t="shared" si="0"/>
        <v>5212</v>
      </c>
      <c r="E18" s="40">
        <v>5389</v>
      </c>
      <c r="F18" s="54"/>
      <c r="G18" s="54">
        <v>177</v>
      </c>
      <c r="H18" s="55">
        <f t="shared" si="1"/>
        <v>5212</v>
      </c>
      <c r="I18" s="56">
        <f t="shared" si="2"/>
        <v>5212</v>
      </c>
      <c r="J18" s="42" t="s">
        <v>7</v>
      </c>
    </row>
    <row r="19" spans="1:10" s="38" customFormat="1" ht="19.5" customHeight="1" thickBot="1">
      <c r="A19" s="31"/>
      <c r="B19" s="39">
        <v>85219</v>
      </c>
      <c r="C19" s="33" t="s">
        <v>22</v>
      </c>
      <c r="D19" s="47">
        <f t="shared" si="0"/>
        <v>2436</v>
      </c>
      <c r="E19" s="47">
        <v>2436</v>
      </c>
      <c r="F19" s="35"/>
      <c r="G19" s="35"/>
      <c r="H19" s="35">
        <f t="shared" si="1"/>
        <v>2436</v>
      </c>
      <c r="I19" s="49">
        <f t="shared" si="2"/>
        <v>2436</v>
      </c>
      <c r="J19" s="50" t="s">
        <v>7</v>
      </c>
    </row>
    <row r="20" spans="1:27" s="4" customFormat="1" ht="19.5" customHeight="1" thickBot="1">
      <c r="A20" s="24">
        <v>855</v>
      </c>
      <c r="B20" s="19"/>
      <c r="C20" s="20" t="s">
        <v>20</v>
      </c>
      <c r="D20" s="21">
        <f t="shared" si="0"/>
        <v>8298280</v>
      </c>
      <c r="E20" s="21">
        <f>SUM(E21:E25)</f>
        <v>7633883</v>
      </c>
      <c r="F20" s="21">
        <f>SUM(F21:F25)</f>
        <v>668948</v>
      </c>
      <c r="G20" s="21">
        <f>SUM(G21:G25)</f>
        <v>4551</v>
      </c>
      <c r="H20" s="21">
        <f t="shared" si="1"/>
        <v>8298280</v>
      </c>
      <c r="I20" s="22">
        <f t="shared" si="2"/>
        <v>8298280</v>
      </c>
      <c r="J20" s="23" t="s">
        <v>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0" s="38" customFormat="1" ht="19.5" customHeight="1">
      <c r="A21" s="31"/>
      <c r="B21" s="52">
        <v>85501</v>
      </c>
      <c r="C21" s="53" t="s">
        <v>19</v>
      </c>
      <c r="D21" s="40">
        <f t="shared" si="0"/>
        <v>5281137</v>
      </c>
      <c r="E21" s="40">
        <v>4699000</v>
      </c>
      <c r="F21" s="54">
        <v>582137</v>
      </c>
      <c r="G21" s="54"/>
      <c r="H21" s="35">
        <f t="shared" si="1"/>
        <v>5281137</v>
      </c>
      <c r="I21" s="40">
        <f t="shared" si="2"/>
        <v>5281137</v>
      </c>
      <c r="J21" s="42" t="s">
        <v>7</v>
      </c>
    </row>
    <row r="22" spans="1:10" s="38" customFormat="1" ht="29.25" customHeight="1">
      <c r="A22" s="31"/>
      <c r="B22" s="57">
        <v>85502</v>
      </c>
      <c r="C22" s="58" t="s">
        <v>21</v>
      </c>
      <c r="D22" s="43">
        <f t="shared" si="0"/>
        <v>2756821</v>
      </c>
      <c r="E22" s="43">
        <v>2670060</v>
      </c>
      <c r="F22" s="59">
        <v>86761</v>
      </c>
      <c r="G22" s="59"/>
      <c r="H22" s="59">
        <f t="shared" si="1"/>
        <v>2756821</v>
      </c>
      <c r="I22" s="43">
        <f t="shared" si="2"/>
        <v>2756821</v>
      </c>
      <c r="J22" s="60" t="s">
        <v>7</v>
      </c>
    </row>
    <row r="23" spans="1:10" s="38" customFormat="1" ht="17.25" customHeight="1">
      <c r="A23" s="31"/>
      <c r="B23" s="52">
        <v>85503</v>
      </c>
      <c r="C23" s="53" t="s">
        <v>23</v>
      </c>
      <c r="D23" s="44">
        <f t="shared" si="0"/>
        <v>597</v>
      </c>
      <c r="E23" s="44">
        <v>567</v>
      </c>
      <c r="F23" s="54">
        <v>50</v>
      </c>
      <c r="G23" s="54">
        <v>20</v>
      </c>
      <c r="H23" s="59">
        <f t="shared" si="1"/>
        <v>597</v>
      </c>
      <c r="I23" s="61">
        <f t="shared" si="2"/>
        <v>597</v>
      </c>
      <c r="J23" s="42" t="s">
        <v>7</v>
      </c>
    </row>
    <row r="24" spans="1:10" s="38" customFormat="1" ht="19.5" customHeight="1">
      <c r="A24" s="31"/>
      <c r="B24" s="52">
        <v>85504</v>
      </c>
      <c r="C24" s="53" t="s">
        <v>28</v>
      </c>
      <c r="D24" s="43">
        <f t="shared" si="0"/>
        <v>248620</v>
      </c>
      <c r="E24" s="43">
        <v>252960</v>
      </c>
      <c r="F24" s="54"/>
      <c r="G24" s="54">
        <v>4340</v>
      </c>
      <c r="H24" s="35">
        <f t="shared" si="1"/>
        <v>248620</v>
      </c>
      <c r="I24" s="43">
        <f t="shared" si="2"/>
        <v>248620</v>
      </c>
      <c r="J24" s="42" t="s">
        <v>7</v>
      </c>
    </row>
    <row r="25" spans="1:10" s="38" customFormat="1" ht="17.25" customHeight="1" thickBot="1">
      <c r="A25" s="31"/>
      <c r="B25" s="39">
        <v>85513</v>
      </c>
      <c r="C25" s="33" t="s">
        <v>30</v>
      </c>
      <c r="D25" s="47">
        <f t="shared" si="0"/>
        <v>11105</v>
      </c>
      <c r="E25" s="47">
        <v>11296</v>
      </c>
      <c r="F25" s="35"/>
      <c r="G25" s="35">
        <v>191</v>
      </c>
      <c r="H25" s="48">
        <f t="shared" si="1"/>
        <v>11105</v>
      </c>
      <c r="I25" s="62">
        <f t="shared" si="2"/>
        <v>11105</v>
      </c>
      <c r="J25" s="50" t="s">
        <v>7</v>
      </c>
    </row>
    <row r="26" spans="1:27" s="4" customFormat="1" ht="19.5" customHeight="1" thickBot="1">
      <c r="A26" s="25"/>
      <c r="B26" s="26"/>
      <c r="C26" s="26" t="s">
        <v>34</v>
      </c>
      <c r="D26" s="21">
        <f t="shared" si="0"/>
        <v>9503171.27</v>
      </c>
      <c r="E26" s="21">
        <f>SUM(E7+E9+E11+E15+E17+E20)</f>
        <v>8838951.27</v>
      </c>
      <c r="F26" s="21">
        <f>SUM(F7,F9,F11,F15,F17,F20)</f>
        <v>668948</v>
      </c>
      <c r="G26" s="21">
        <f>SUM(G7,G9,G11,G15,G17,G20)</f>
        <v>4728</v>
      </c>
      <c r="H26" s="21">
        <f>SUM(H7,H9,H11,H15,H17,H20,)</f>
        <v>9503171.27</v>
      </c>
      <c r="I26" s="22">
        <f t="shared" si="2"/>
        <v>9503171.27</v>
      </c>
      <c r="J26" s="27" t="s">
        <v>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10" s="8" customFormat="1" ht="9" customHeight="1">
      <c r="A27" s="12"/>
      <c r="B27" s="12"/>
      <c r="C27" s="12"/>
      <c r="D27" s="12"/>
      <c r="E27" s="13"/>
      <c r="F27" s="13"/>
      <c r="G27" s="13"/>
      <c r="H27" s="13"/>
      <c r="I27" s="13"/>
      <c r="J27" s="13"/>
    </row>
    <row r="28" spans="8:14" s="10" customFormat="1" ht="12.75">
      <c r="H28" s="11"/>
      <c r="I28" s="11"/>
      <c r="J28" s="11"/>
      <c r="K28" s="11"/>
      <c r="L28" s="11"/>
      <c r="M28" s="11"/>
      <c r="N28" s="11"/>
    </row>
    <row r="29" s="10" customFormat="1" ht="8.25" customHeight="1"/>
    <row r="30" spans="7:14" s="10" customFormat="1" ht="12.75">
      <c r="G30" s="76"/>
      <c r="H30" s="76"/>
      <c r="I30" s="76"/>
      <c r="J30" s="76"/>
      <c r="K30" s="11"/>
      <c r="L30" s="11"/>
      <c r="M30" s="11"/>
      <c r="N30" s="11"/>
    </row>
  </sheetData>
  <sheetProtection/>
  <mergeCells count="11">
    <mergeCell ref="G30:J30"/>
    <mergeCell ref="A2:J2"/>
    <mergeCell ref="A4:A5"/>
    <mergeCell ref="B4:B5"/>
    <mergeCell ref="C4:C5"/>
    <mergeCell ref="D4:D5"/>
    <mergeCell ref="E4:E5"/>
    <mergeCell ref="F1:J1"/>
    <mergeCell ref="I4:J4"/>
    <mergeCell ref="F4:G4"/>
    <mergeCell ref="H4:H5"/>
  </mergeCells>
  <printOptions/>
  <pageMargins left="0.11811023622047245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Maja Siemiątkowska</cp:lastModifiedBy>
  <cp:lastPrinted>2019-10-22T10:10:57Z</cp:lastPrinted>
  <dcterms:created xsi:type="dcterms:W3CDTF">2009-10-15T10:17:39Z</dcterms:created>
  <dcterms:modified xsi:type="dcterms:W3CDTF">2019-12-01T17:34:10Z</dcterms:modified>
  <cp:category/>
  <cp:version/>
  <cp:contentType/>
  <cp:contentStatus/>
</cp:coreProperties>
</file>